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AC24C33E-B85E-4B35-9402-1EE4DC41CCA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3" l="1"/>
  <c r="AQ7" i="3"/>
  <c r="AP7" i="3"/>
  <c r="AO7" i="3"/>
  <c r="AN7" i="3"/>
  <c r="AM7" i="3"/>
  <c r="AG7" i="3"/>
  <c r="K12" i="3" s="1"/>
  <c r="AE7" i="3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K11" i="3" s="1"/>
  <c r="I7" i="3"/>
  <c r="H7" i="3"/>
  <c r="H11" i="3" s="1"/>
  <c r="G7" i="3"/>
  <c r="G11" i="3" s="1"/>
  <c r="G13" i="3" s="1"/>
  <c r="F7" i="3"/>
  <c r="F11" i="3" s="1"/>
  <c r="E7" i="3"/>
  <c r="E11" i="3" s="1"/>
  <c r="E13" i="3" s="1"/>
  <c r="AR7" i="3" l="1"/>
  <c r="K13" i="3"/>
  <c r="I12" i="3"/>
  <c r="J12" i="3" s="1"/>
  <c r="AF7" i="3"/>
  <c r="F12" i="3"/>
  <c r="H12" i="3"/>
  <c r="M12" i="3" s="1"/>
  <c r="L12" i="3"/>
  <c r="H13" i="3"/>
  <c r="M13" i="3" s="1"/>
  <c r="O12" i="3"/>
  <c r="I11" i="3"/>
  <c r="N12" i="3" l="1"/>
  <c r="F13" i="3"/>
  <c r="L13" i="3" s="1"/>
  <c r="I13" i="3"/>
  <c r="N13" i="3"/>
  <c r="O13" i="3" l="1"/>
  <c r="J13" i="3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<sst xmlns="http://schemas.openxmlformats.org/spreadsheetml/2006/main" count="74" uniqueCount="33">
  <si>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</si>
  <si>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</si>
  <si>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</si>
  <si>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</si>
  <si>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</si>
  <si>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</si>
  <si>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</si>
  <si>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</si>
  <si>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</si>
  <si>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</si>
  <si>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</si>
  <si>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</si>
  <si>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</si>
  <si>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</si>
  <si>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</si>
  <si>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</si>
  <si>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</si>
  <si>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</si>
  <si>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</si>
  <si>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SMJ</t>
  </si>
  <si>
    <t xml:space="preserve">    Runkosarja TOP-10</t>
  </si>
  <si>
    <t>Jatkosarjat</t>
  </si>
  <si>
    <t xml:space="preserve">  Runkosarja TOP-10</t>
  </si>
  <si>
    <t>ka/l+t</t>
  </si>
  <si>
    <t>ka/kl</t>
  </si>
  <si>
    <t>2.</t>
  </si>
  <si>
    <t>SMJ = Seinäjoen Maila-Jussit  (1932),  kasvattajaseura</t>
  </si>
  <si>
    <t>Lauri Viita</t>
  </si>
  <si>
    <t>10.2.2003   Seinäjoki</t>
  </si>
  <si>
    <t>1.</t>
  </si>
  <si>
    <t>6.</t>
  </si>
  <si>
    <t>4.</t>
  </si>
  <si>
    <t>SMJ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</si>
</sst>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27</v>
      </c>
      <c r="C1" s="2"/>
      <c r="D1" s="3"/>
      <c r="E1" s="4" t="s">
        <v>28</v>
      </c>
      <c r="F1" s="4"/>
      <c r="G1" s="4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5"/>
      <c r="D2" s="56"/>
      <c r="E2" s="8" t="s">
        <v>7</v>
      </c>
      <c r="F2" s="21"/>
      <c r="G2" s="21"/>
      <c r="H2" s="21"/>
      <c r="I2" s="28"/>
      <c r="J2" s="9"/>
      <c r="K2" s="20"/>
      <c r="L2" s="17" t="s">
        <v>20</v>
      </c>
      <c r="M2" s="21"/>
      <c r="N2" s="21"/>
      <c r="O2" s="27"/>
      <c r="P2" s="6"/>
      <c r="Q2" s="17" t="s">
        <v>21</v>
      </c>
      <c r="R2" s="21"/>
      <c r="S2" s="21"/>
      <c r="T2" s="21"/>
      <c r="U2" s="28"/>
      <c r="V2" s="27"/>
      <c r="W2" s="6"/>
      <c r="X2" s="57" t="s">
        <v>12</v>
      </c>
      <c r="Y2" s="58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22</v>
      </c>
      <c r="AI2" s="21"/>
      <c r="AJ2" s="21"/>
      <c r="AK2" s="27"/>
      <c r="AL2" s="6"/>
      <c r="AM2" s="17" t="s">
        <v>21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8"/>
      <c r="X4" s="64">
        <v>2021</v>
      </c>
      <c r="Y4" s="64" t="s">
        <v>25</v>
      </c>
      <c r="Z4" s="65" t="s">
        <v>19</v>
      </c>
      <c r="AA4" s="64">
        <v>16</v>
      </c>
      <c r="AB4" s="64">
        <v>1</v>
      </c>
      <c r="AC4" s="64">
        <v>10</v>
      </c>
      <c r="AD4" s="64">
        <v>15</v>
      </c>
      <c r="AE4" s="64">
        <v>53</v>
      </c>
      <c r="AF4" s="66">
        <v>0.56989999999999996</v>
      </c>
      <c r="AG4" s="67">
        <v>93</v>
      </c>
      <c r="AH4" s="7"/>
      <c r="AI4" s="7"/>
      <c r="AJ4" s="7"/>
      <c r="AK4" s="7"/>
      <c r="AL4" s="16"/>
      <c r="AM4" s="64">
        <v>5</v>
      </c>
      <c r="AN4" s="64">
        <v>0</v>
      </c>
      <c r="AO4" s="64">
        <v>0</v>
      </c>
      <c r="AP4" s="64">
        <v>4</v>
      </c>
      <c r="AQ4" s="64">
        <v>9</v>
      </c>
      <c r="AR4" s="66">
        <v>0.42859999999999998</v>
      </c>
      <c r="AS4" s="67">
        <v>21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8"/>
      <c r="X5" s="64">
        <v>2022</v>
      </c>
      <c r="Y5" s="64" t="s">
        <v>29</v>
      </c>
      <c r="Z5" s="65" t="s">
        <v>19</v>
      </c>
      <c r="AA5" s="64">
        <v>16</v>
      </c>
      <c r="AB5" s="64">
        <v>3</v>
      </c>
      <c r="AC5" s="64">
        <v>11</v>
      </c>
      <c r="AD5" s="64">
        <v>19</v>
      </c>
      <c r="AE5" s="64">
        <v>77</v>
      </c>
      <c r="AF5" s="66">
        <v>0.71960000000000002</v>
      </c>
      <c r="AG5" s="67">
        <v>107</v>
      </c>
      <c r="AH5" s="40"/>
      <c r="AI5" s="7"/>
      <c r="AJ5" s="7"/>
      <c r="AK5" s="40" t="s">
        <v>30</v>
      </c>
      <c r="AL5" s="10"/>
      <c r="AM5" s="12">
        <v>4</v>
      </c>
      <c r="AN5" s="12">
        <v>0</v>
      </c>
      <c r="AO5" s="13">
        <v>1</v>
      </c>
      <c r="AP5" s="12">
        <v>2</v>
      </c>
      <c r="AQ5" s="12">
        <v>9</v>
      </c>
      <c r="AR5" s="69">
        <v>0.52939999999999998</v>
      </c>
      <c r="AS5" s="10">
        <v>17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40"/>
      <c r="M6" s="7"/>
      <c r="N6" s="7"/>
      <c r="O6" s="7"/>
      <c r="P6" s="10"/>
      <c r="Q6" s="12"/>
      <c r="R6" s="12"/>
      <c r="S6" s="13"/>
      <c r="T6" s="12"/>
      <c r="U6" s="12"/>
      <c r="V6" s="13"/>
      <c r="W6" s="18"/>
      <c r="X6" s="12">
        <v>2023</v>
      </c>
      <c r="Y6" s="12" t="s">
        <v>31</v>
      </c>
      <c r="Z6" s="1" t="s">
        <v>32</v>
      </c>
      <c r="AA6" s="12">
        <v>14</v>
      </c>
      <c r="AB6" s="12">
        <v>3</v>
      </c>
      <c r="AC6" s="12">
        <v>10</v>
      </c>
      <c r="AD6" s="12">
        <v>15</v>
      </c>
      <c r="AE6" s="12">
        <v>50</v>
      </c>
      <c r="AF6" s="68">
        <v>0.4854368932038835</v>
      </c>
      <c r="AG6" s="10">
        <v>103</v>
      </c>
      <c r="AH6" s="40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1</v>
      </c>
      <c r="AQ6" s="12">
        <v>7</v>
      </c>
      <c r="AR6" s="31">
        <v>0.63600000000000001</v>
      </c>
      <c r="AS6" s="18">
        <v>11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5">
        <f>SUM(E4:E6)</f>
        <v>0</v>
      </c>
      <c r="F7" s="35">
        <f>SUM(F4:F6)</f>
        <v>0</v>
      </c>
      <c r="G7" s="35">
        <f>SUM(G4:G6)</f>
        <v>0</v>
      </c>
      <c r="H7" s="35">
        <f>SUM(H4:H6)</f>
        <v>0</v>
      </c>
      <c r="I7" s="35">
        <f>SUM(I4:I6)</f>
        <v>0</v>
      </c>
      <c r="J7" s="36">
        <v>0</v>
      </c>
      <c r="K7" s="20">
        <f>SUM(K4:K6)</f>
        <v>0</v>
      </c>
      <c r="L7" s="17"/>
      <c r="M7" s="28"/>
      <c r="N7" s="41"/>
      <c r="O7" s="42"/>
      <c r="P7" s="10"/>
      <c r="Q7" s="35">
        <f>SUM(Q4:Q6)</f>
        <v>0</v>
      </c>
      <c r="R7" s="35">
        <f>SUM(R4:R6)</f>
        <v>0</v>
      </c>
      <c r="S7" s="35">
        <f>SUM(S4:S6)</f>
        <v>0</v>
      </c>
      <c r="T7" s="35">
        <f>SUM(T4:T6)</f>
        <v>0</v>
      </c>
      <c r="U7" s="35">
        <f>SUM(U4:U6)</f>
        <v>0</v>
      </c>
      <c r="V7" s="15">
        <v>0</v>
      </c>
      <c r="W7" s="20">
        <f>SUM(W4:W6)</f>
        <v>0</v>
      </c>
      <c r="X7" s="54" t="s">
        <v>13</v>
      </c>
      <c r="Y7" s="11"/>
      <c r="Z7" s="9"/>
      <c r="AA7" s="35">
        <f>SUM(AA4:AA6)</f>
        <v>46</v>
      </c>
      <c r="AB7" s="35">
        <f>SUM(AB4:AB6)</f>
        <v>7</v>
      </c>
      <c r="AC7" s="35">
        <f>SUM(AC4:AC6)</f>
        <v>31</v>
      </c>
      <c r="AD7" s="35">
        <f>SUM(AD4:AD6)</f>
        <v>49</v>
      </c>
      <c r="AE7" s="35">
        <f>SUM(AE4:AE6)</f>
        <v>180</v>
      </c>
      <c r="AF7" s="36">
        <f>PRODUCT(AE7/AG7)</f>
        <v>0.59405940594059403</v>
      </c>
      <c r="AG7" s="20">
        <f>SUM(AG4:AG6)</f>
        <v>303</v>
      </c>
      <c r="AH7" s="17"/>
      <c r="AI7" s="28"/>
      <c r="AJ7" s="41"/>
      <c r="AK7" s="42"/>
      <c r="AL7" s="10"/>
      <c r="AM7" s="35">
        <f>SUM(AM4:AM6)</f>
        <v>11</v>
      </c>
      <c r="AN7" s="35">
        <f>SUM(AN4:AN6)</f>
        <v>0</v>
      </c>
      <c r="AO7" s="35">
        <f>SUM(AO4:AO6)</f>
        <v>1</v>
      </c>
      <c r="AP7" s="35">
        <f>SUM(AP4:AP6)</f>
        <v>7</v>
      </c>
      <c r="AQ7" s="35">
        <f>SUM(AQ4:AQ6)</f>
        <v>25</v>
      </c>
      <c r="AR7" s="36">
        <f>PRODUCT(AQ7/AS7)</f>
        <v>0.51020408163265307</v>
      </c>
      <c r="AS7" s="38">
        <f>SUM(AS4:AS6)</f>
        <v>49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24</v>
      </c>
      <c r="Q9" s="16"/>
      <c r="R9" s="16" t="s">
        <v>10</v>
      </c>
      <c r="S9" s="16"/>
      <c r="T9" s="53" t="s">
        <v>26</v>
      </c>
      <c r="U9" s="10"/>
      <c r="V9" s="18"/>
      <c r="W9" s="18"/>
      <c r="X9" s="18"/>
      <c r="Y9" s="18"/>
      <c r="Z9" s="18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63">
        <v>0</v>
      </c>
      <c r="K10" s="16"/>
      <c r="L10" s="52">
        <v>0</v>
      </c>
      <c r="M10" s="52">
        <v>0</v>
      </c>
      <c r="N10" s="52">
        <v>0</v>
      </c>
      <c r="O10" s="52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6">
        <f>PRODUCT(E7+Q7)</f>
        <v>0</v>
      </c>
      <c r="F11" s="46">
        <f>PRODUCT(F7+R7)</f>
        <v>0</v>
      </c>
      <c r="G11" s="46">
        <f>PRODUCT(G7+S7)</f>
        <v>0</v>
      </c>
      <c r="H11" s="46">
        <f>PRODUCT(H7+T7)</f>
        <v>0</v>
      </c>
      <c r="I11" s="46">
        <f>PRODUCT(I7+U7)</f>
        <v>0</v>
      </c>
      <c r="J11" s="63">
        <v>0</v>
      </c>
      <c r="K11" s="16">
        <f>PRODUCT(K7+W7)</f>
        <v>0</v>
      </c>
      <c r="L11" s="52">
        <v>0</v>
      </c>
      <c r="M11" s="52">
        <v>0</v>
      </c>
      <c r="N11" s="52">
        <v>0</v>
      </c>
      <c r="O11" s="52">
        <v>0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6">
        <f>PRODUCT(AA7+AM7)</f>
        <v>57</v>
      </c>
      <c r="F12" s="46">
        <f>PRODUCT(AB7+AN7)</f>
        <v>7</v>
      </c>
      <c r="G12" s="46">
        <f>PRODUCT(AC7+AO7)</f>
        <v>32</v>
      </c>
      <c r="H12" s="46">
        <f>PRODUCT(AD7+AP7)</f>
        <v>56</v>
      </c>
      <c r="I12" s="46">
        <f>PRODUCT(AE7+AQ7)</f>
        <v>205</v>
      </c>
      <c r="J12" s="63">
        <f>PRODUCT(I12/K12)</f>
        <v>0.58238636363636365</v>
      </c>
      <c r="K12" s="10">
        <f>PRODUCT(AG7+AS7)</f>
        <v>352</v>
      </c>
      <c r="L12" s="52">
        <f>PRODUCT((F12+G12)/E12)</f>
        <v>0.68421052631578949</v>
      </c>
      <c r="M12" s="52">
        <f>PRODUCT(H12/E12)</f>
        <v>0.98245614035087714</v>
      </c>
      <c r="N12" s="52">
        <f>PRODUCT((F12+G12+H12)/E12)</f>
        <v>1.6666666666666667</v>
      </c>
      <c r="O12" s="52">
        <f>PRODUCT(I12/E12)</f>
        <v>3.5964912280701755</v>
      </c>
      <c r="Q12" s="16"/>
      <c r="R12" s="16"/>
      <c r="S12" s="16"/>
      <c r="T12" s="16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57</v>
      </c>
      <c r="F13" s="46">
        <f t="shared" ref="F13:I13" si="0">SUM(F10:F12)</f>
        <v>7</v>
      </c>
      <c r="G13" s="46">
        <f t="shared" si="0"/>
        <v>32</v>
      </c>
      <c r="H13" s="46">
        <f t="shared" si="0"/>
        <v>56</v>
      </c>
      <c r="I13" s="46">
        <f t="shared" si="0"/>
        <v>205</v>
      </c>
      <c r="J13" s="63">
        <f>PRODUCT(I13/K13)</f>
        <v>0.58238636363636365</v>
      </c>
      <c r="K13" s="16">
        <f>SUM(K10:K12)</f>
        <v>352</v>
      </c>
      <c r="L13" s="52">
        <f>PRODUCT((F13+G13)/E13)</f>
        <v>0.68421052631578949</v>
      </c>
      <c r="M13" s="52">
        <f>PRODUCT(H13/E13)</f>
        <v>0.98245614035087714</v>
      </c>
      <c r="N13" s="52">
        <f>PRODUCT((F13+G13+H13)/E13)</f>
        <v>1.6666666666666667</v>
      </c>
      <c r="O13" s="52">
        <f>PRODUCT(I13/E13)</f>
        <v>3.5964912280701755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3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3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sortState xmlns:xlrd2="http://schemas.microsoft.com/office/spreadsheetml/2017/richdata2" ref="X5:AU6">
    <sortCondition ref="X5: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2023-09-02T19:12:38Z</dcterms:modified>
</cp:coreProperties>
</file>